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xr:revisionPtr revIDLastSave="0" documentId="13_ncr:1_{E678A722-5A58-404D-98EF-C5B3BD72B2EF}" xr6:coauthVersionLast="43" xr6:coauthVersionMax="43" xr10:uidLastSave="{00000000-0000-0000-0000-000000000000}"/>
  <bookViews>
    <workbookView xWindow="-96" yWindow="-96" windowWidth="23232" windowHeight="12552" xr2:uid="{A891614E-FDA8-418E-A393-1EB9AE899745}"/>
  </bookViews>
  <sheets>
    <sheet name="Dashboard" sheetId="3" r:id="rId1"/>
    <sheet name="Input Table" sheetId="1" r:id="rId2"/>
  </sheets>
  <definedNames>
    <definedName name="ClubsList">TrophyList[Club]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7" i="1" l="1"/>
  <c r="B18" i="1"/>
  <c r="B27" i="1"/>
  <c r="B26" i="1"/>
  <c r="B25" i="1"/>
  <c r="B24" i="1"/>
  <c r="B23" i="1"/>
  <c r="B22" i="1"/>
  <c r="B21" i="1"/>
  <c r="B20" i="1"/>
  <c r="B19" i="1"/>
  <c r="K13" i="1" l="1"/>
  <c r="K4" i="1"/>
  <c r="K5" i="1"/>
  <c r="K6" i="1"/>
  <c r="K7" i="1"/>
  <c r="K8" i="1"/>
  <c r="K9" i="1"/>
  <c r="K10" i="1"/>
  <c r="K11" i="1"/>
  <c r="K12" i="1"/>
  <c r="F17" i="1" l="1"/>
  <c r="I17" i="1" s="1"/>
  <c r="H17" i="1"/>
  <c r="D18" i="1" l="1"/>
  <c r="H18" i="1" s="1"/>
  <c r="D27" i="1"/>
  <c r="C27" i="1" s="1"/>
  <c r="D23" i="1"/>
  <c r="C23" i="1" s="1"/>
  <c r="D19" i="1"/>
  <c r="C19" i="1" s="1"/>
  <c r="D22" i="1"/>
  <c r="C22" i="1" s="1"/>
  <c r="D25" i="1"/>
  <c r="C25" i="1" s="1"/>
  <c r="D21" i="1"/>
  <c r="C21" i="1" s="1"/>
  <c r="D24" i="1"/>
  <c r="C24" i="1" s="1"/>
  <c r="D20" i="1"/>
  <c r="C20" i="1" s="1"/>
  <c r="F27" i="1"/>
  <c r="G27" i="1" s="1"/>
  <c r="F22" i="1"/>
  <c r="G22" i="1" s="1"/>
  <c r="F21" i="1"/>
  <c r="G21" i="1" s="1"/>
  <c r="F20" i="1"/>
  <c r="G20" i="1" s="1"/>
  <c r="F23" i="1"/>
  <c r="G23" i="1" s="1"/>
  <c r="F19" i="1"/>
  <c r="G19" i="1" s="1"/>
  <c r="F18" i="1"/>
  <c r="G18" i="1" s="1"/>
  <c r="F25" i="1"/>
  <c r="G25" i="1" s="1"/>
  <c r="F24" i="1"/>
  <c r="G24" i="1" s="1"/>
  <c r="C18" i="1" l="1"/>
  <c r="I24" i="1"/>
  <c r="I21" i="1"/>
  <c r="I23" i="1"/>
  <c r="I19" i="1"/>
  <c r="I22" i="1"/>
  <c r="I25" i="1"/>
  <c r="I20" i="1"/>
  <c r="H20" i="1"/>
  <c r="H24" i="1"/>
  <c r="H19" i="1"/>
  <c r="H21" i="1"/>
  <c r="H23" i="1"/>
  <c r="H25" i="1"/>
  <c r="H22" i="1"/>
  <c r="I27" i="1"/>
  <c r="H27" i="1"/>
  <c r="D26" i="1"/>
  <c r="I18" i="1"/>
  <c r="F26" i="1"/>
  <c r="C26" i="1" l="1"/>
  <c r="H26" i="1"/>
  <c r="G26" i="1"/>
  <c r="I26" i="1"/>
</calcChain>
</file>

<file path=xl/sharedStrings.xml><?xml version="1.0" encoding="utf-8"?>
<sst xmlns="http://schemas.openxmlformats.org/spreadsheetml/2006/main" count="32" uniqueCount="29">
  <si>
    <t>Real Madrid</t>
  </si>
  <si>
    <t>Man Utd.</t>
  </si>
  <si>
    <t>Champions League</t>
  </si>
  <si>
    <t>National Cup</t>
  </si>
  <si>
    <t>Ballon D'ors</t>
  </si>
  <si>
    <t>FIFA World Cup</t>
  </si>
  <si>
    <t>Bayern Munchen</t>
  </si>
  <si>
    <t>Juventus</t>
  </si>
  <si>
    <t>Liverpool</t>
  </si>
  <si>
    <t>Trophy / Accolade</t>
  </si>
  <si>
    <t>Helper Column 1</t>
  </si>
  <si>
    <t>Helper Column 2</t>
  </si>
  <si>
    <t>Helper Column 3</t>
  </si>
  <si>
    <t>PSG</t>
  </si>
  <si>
    <t>Input Table</t>
  </si>
  <si>
    <t>Transformation Table</t>
  </si>
  <si>
    <t>Milan</t>
  </si>
  <si>
    <t>Club</t>
  </si>
  <si>
    <t>Labels</t>
  </si>
  <si>
    <t>League</t>
  </si>
  <si>
    <t>Europa League</t>
  </si>
  <si>
    <t>Barcelona</t>
  </si>
  <si>
    <t>Dortmund</t>
  </si>
  <si>
    <t>Porto</t>
  </si>
  <si>
    <t>Grand Total Cups</t>
  </si>
  <si>
    <t>Cup Winners' Cup</t>
  </si>
  <si>
    <t>National Super Cup</t>
  </si>
  <si>
    <t>European Super Cup</t>
  </si>
  <si>
    <t xml:space="preserve"> 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</si>
</sst>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₽_-;\-* #,##0.00\ _₽_-;_-* &quot;-&quot;??\ _₽_-;_-@_-"/>
    <numFmt numFmtId="165" formatCode="_-* #,##0\ _₽_-;\-* #,##0\ _₽_-;_-* &quot;-&quot;??\ _₽_-;_-@_-"/>
    <numFmt numFmtId="166" formatCode="_-* #,##0\ _₽_-;;"/>
  </numFmts>
  <fonts count="9" x14ac:knownFonts="1">
    <font>
      <sz val="9"/>
      <color theme="1"/>
      <name val="Segoe UI"/>
      <family val="2"/>
      <charset val="204"/>
    </font>
    <font>
      <sz val="9"/>
      <color theme="1"/>
      <name val="Segoe UI"/>
      <family val="2"/>
      <charset val="204"/>
    </font>
    <font>
      <b/>
      <sz val="9"/>
      <color theme="0"/>
      <name val="Segoe UI"/>
      <family val="2"/>
      <charset val="204"/>
    </font>
    <font>
      <b/>
      <sz val="9"/>
      <color theme="1"/>
      <name val="Segoe UI"/>
      <family val="2"/>
      <charset val="204"/>
    </font>
    <font>
      <sz val="9"/>
      <color rgb="FF0070C0"/>
      <name val="Segoe UI"/>
      <family val="2"/>
      <charset val="204"/>
    </font>
    <font>
      <sz val="9"/>
      <name val="Segoe UI"/>
      <family val="2"/>
      <charset val="204"/>
    </font>
    <font>
      <b/>
      <sz val="9"/>
      <color rgb="FF0070C0"/>
      <name val="Segoe UI"/>
      <family val="2"/>
      <charset val="204"/>
    </font>
    <font>
      <sz val="9"/>
      <color theme="0" tint="-0.34998626667073579"/>
      <name val="Segoe UI"/>
      <family val="2"/>
      <charset val="204"/>
    </font>
    <font>
      <b/>
      <sz val="10"/>
      <color theme="6" tint="-0.499984740745262"/>
      <name val="Segoe U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" fillId="3" borderId="9" xfId="0" applyFont="1" applyFill="1" applyBorder="1" applyAlignment="1">
      <alignment horizontal="left" vertical="center"/>
    </xf>
    <xf numFmtId="0" fontId="2" fillId="4" borderId="9" xfId="0" applyFont="1" applyFill="1" applyBorder="1" applyAlignment="1">
      <alignment horizontal="center" vertical="center" wrapText="1"/>
    </xf>
    <xf numFmtId="165" fontId="2" fillId="3" borderId="9" xfId="0" applyNumberFormat="1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0" fillId="2" borderId="2" xfId="0" applyFill="1" applyBorder="1" applyAlignment="1">
      <alignment horizontal="left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165" fontId="0" fillId="0" borderId="0" xfId="0" applyNumberFormat="1" applyAlignment="1">
      <alignment vertical="center"/>
    </xf>
    <xf numFmtId="165" fontId="2" fillId="2" borderId="1" xfId="0" applyNumberFormat="1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vertical="center"/>
    </xf>
    <xf numFmtId="165" fontId="4" fillId="6" borderId="1" xfId="1" applyNumberFormat="1" applyFont="1" applyFill="1" applyBorder="1" applyAlignment="1">
      <alignment horizontal="center" vertical="center"/>
    </xf>
    <xf numFmtId="165" fontId="4" fillId="6" borderId="1" xfId="1" applyNumberFormat="1" applyFont="1" applyFill="1" applyBorder="1" applyAlignment="1">
      <alignment vertical="center"/>
    </xf>
    <xf numFmtId="165" fontId="4" fillId="6" borderId="6" xfId="1" applyNumberFormat="1" applyFont="1" applyFill="1" applyBorder="1" applyAlignment="1">
      <alignment vertical="center"/>
    </xf>
    <xf numFmtId="0" fontId="4" fillId="6" borderId="7" xfId="0" applyFont="1" applyFill="1" applyBorder="1" applyAlignment="1">
      <alignment vertical="center"/>
    </xf>
    <xf numFmtId="165" fontId="4" fillId="6" borderId="8" xfId="1" applyNumberFormat="1" applyFont="1" applyFill="1" applyBorder="1" applyAlignment="1">
      <alignment horizontal="center" vertical="center"/>
    </xf>
    <xf numFmtId="165" fontId="4" fillId="6" borderId="8" xfId="1" applyNumberFormat="1" applyFont="1" applyFill="1" applyBorder="1" applyAlignment="1">
      <alignment vertical="center"/>
    </xf>
    <xf numFmtId="165" fontId="4" fillId="6" borderId="9" xfId="1" applyNumberFormat="1" applyFont="1" applyFill="1" applyBorder="1" applyAlignment="1">
      <alignment vertical="center"/>
    </xf>
    <xf numFmtId="0" fontId="0" fillId="7" borderId="9" xfId="0" applyFont="1" applyFill="1" applyBorder="1" applyAlignment="1">
      <alignment vertical="center"/>
    </xf>
    <xf numFmtId="165" fontId="0" fillId="7" borderId="9" xfId="1" applyNumberFormat="1" applyFont="1" applyFill="1" applyBorder="1" applyAlignment="1">
      <alignment horizontal="center" vertical="center"/>
    </xf>
    <xf numFmtId="0" fontId="3" fillId="7" borderId="9" xfId="0" applyFont="1" applyFill="1" applyBorder="1" applyAlignment="1">
      <alignment vertical="center"/>
    </xf>
    <xf numFmtId="165" fontId="3" fillId="7" borderId="9" xfId="1" applyNumberFormat="1" applyFont="1" applyFill="1" applyBorder="1" applyAlignment="1">
      <alignment horizontal="center" vertical="center"/>
    </xf>
    <xf numFmtId="166" fontId="3" fillId="7" borderId="1" xfId="1" applyNumberFormat="1" applyFont="1" applyFill="1" applyBorder="1" applyAlignment="1">
      <alignment horizontal="center" vertical="center"/>
    </xf>
    <xf numFmtId="0" fontId="0" fillId="7" borderId="6" xfId="0" applyFont="1" applyFill="1" applyBorder="1" applyAlignment="1">
      <alignment vertical="center"/>
    </xf>
    <xf numFmtId="165" fontId="0" fillId="7" borderId="6" xfId="1" applyNumberFormat="1" applyFont="1" applyFill="1" applyBorder="1" applyAlignment="1">
      <alignment horizontal="center" vertical="center"/>
    </xf>
    <xf numFmtId="165" fontId="0" fillId="7" borderId="8" xfId="1" applyNumberFormat="1" applyFont="1" applyFill="1" applyBorder="1" applyAlignment="1">
      <alignment horizontal="center" vertical="center"/>
    </xf>
    <xf numFmtId="166" fontId="0" fillId="7" borderId="1" xfId="1" applyNumberFormat="1" applyFont="1" applyFill="1" applyBorder="1" applyAlignment="1">
      <alignment horizontal="center" vertical="center"/>
    </xf>
    <xf numFmtId="165" fontId="3" fillId="7" borderId="8" xfId="1" applyNumberFormat="1" applyFont="1" applyFill="1" applyBorder="1" applyAlignment="1">
      <alignment horizontal="center" vertical="center"/>
    </xf>
    <xf numFmtId="165" fontId="0" fillId="7" borderId="1" xfId="1" applyNumberFormat="1" applyFont="1" applyFill="1" applyBorder="1" applyAlignment="1">
      <alignment horizontal="center" vertical="center"/>
    </xf>
    <xf numFmtId="165" fontId="5" fillId="7" borderId="6" xfId="1" applyNumberFormat="1" applyFont="1" applyFill="1" applyBorder="1" applyAlignment="1">
      <alignment vertical="center"/>
    </xf>
    <xf numFmtId="165" fontId="5" fillId="7" borderId="9" xfId="1" applyNumberFormat="1" applyFont="1" applyFill="1" applyBorder="1" applyAlignment="1">
      <alignment vertical="center"/>
    </xf>
    <xf numFmtId="165" fontId="4" fillId="6" borderId="9" xfId="1" applyNumberFormat="1" applyFont="1" applyFill="1" applyBorder="1" applyAlignment="1">
      <alignment horizontal="center" vertical="center"/>
    </xf>
    <xf numFmtId="165" fontId="6" fillId="6" borderId="9" xfId="1" applyNumberFormat="1" applyFont="1" applyFill="1" applyBorder="1" applyAlignment="1">
      <alignment horizontal="center" vertical="center"/>
    </xf>
    <xf numFmtId="165" fontId="4" fillId="6" borderId="6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165" fontId="8" fillId="5" borderId="1" xfId="1" applyNumberFormat="1" applyFont="1" applyFill="1" applyBorder="1" applyAlignment="1">
      <alignment horizontal="right" vertical="center"/>
    </xf>
    <xf numFmtId="165" fontId="8" fillId="5" borderId="1" xfId="1" applyNumberFormat="1" applyFont="1" applyFill="1" applyBorder="1" applyAlignment="1">
      <alignment horizontal="left" vertical="center"/>
    </xf>
    <xf numFmtId="166" fontId="0" fillId="7" borderId="1" xfId="1" applyNumberFormat="1" applyFont="1" applyFill="1" applyBorder="1" applyAlignment="1">
      <alignment horizontal="left" vertical="center"/>
    </xf>
    <xf numFmtId="0" fontId="3" fillId="5" borderId="0" xfId="0" applyFont="1" applyFill="1" applyAlignment="1">
      <alignment horizontal="center" vertical="center"/>
    </xf>
  </cellXfs>
  <cellStyles count="2">
    <cellStyle name="Comma" xfId="1" builtinId="3"/>
    <cellStyle name="Normal" xfId="0" builtinId="0"/>
  </cellStyles>
  <dxfs count="16">
    <dxf>
      <font>
        <strike val="0"/>
        <outline val="0"/>
        <shadow val="0"/>
        <u val="none"/>
        <vertAlign val="baseline"/>
        <sz val="9"/>
        <color rgb="FF0070C0"/>
        <name val="Segoe UI"/>
        <family val="2"/>
        <charset val="204"/>
        <scheme val="none"/>
      </font>
      <numFmt numFmtId="165" formatCode="_-* #,##0\ _₽_-;\-* #,##0\ _₽_-;_-* &quot;-&quot;??\ _₽_-;_-@_-"/>
      <fill>
        <patternFill patternType="solid">
          <fgColor indexed="64"/>
          <bgColor rgb="FFFFFFCC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0" tint="-0.14999847407452621"/>
        </top>
        <bottom style="thin">
          <color theme="0" tint="-0.149998474074526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Segoe UI"/>
        <family val="2"/>
        <charset val="204"/>
        <scheme val="none"/>
      </font>
      <numFmt numFmtId="165" formatCode="_-* #,##0\ _₽_-;\-* #,##0\ _₽_-;_-* &quot;-&quot;??\ _₽_-;_-@_-"/>
      <fill>
        <patternFill patternType="solid">
          <fgColor indexed="64"/>
          <bgColor theme="6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 tint="-0.14999847407452621"/>
        </left>
        <right/>
        <top style="thin">
          <color theme="0" tint="-0.14999847407452621"/>
        </top>
        <bottom/>
      </border>
    </dxf>
    <dxf>
      <font>
        <strike val="0"/>
        <outline val="0"/>
        <shadow val="0"/>
        <u val="none"/>
        <vertAlign val="baseline"/>
        <sz val="9"/>
        <color rgb="FF0070C0"/>
        <name val="Segoe UI"/>
        <family val="2"/>
        <charset val="204"/>
        <scheme val="none"/>
      </font>
      <numFmt numFmtId="165" formatCode="_-* #,##0\ _₽_-;\-* #,##0\ _₽_-;_-* &quot;-&quot;??\ _₽_-;_-@_-"/>
      <fill>
        <patternFill patternType="solid">
          <fgColor indexed="64"/>
          <bgColor rgb="FFFFFFCC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</border>
    </dxf>
    <dxf>
      <font>
        <strike val="0"/>
        <outline val="0"/>
        <shadow val="0"/>
        <u val="none"/>
        <vertAlign val="baseline"/>
        <sz val="9"/>
        <color rgb="FF0070C0"/>
        <name val="Segoe UI"/>
        <family val="2"/>
        <charset val="204"/>
        <scheme val="none"/>
      </font>
      <numFmt numFmtId="165" formatCode="_-* #,##0\ _₽_-;\-* #,##0\ _₽_-;_-* &quot;-&quot;??\ _₽_-;_-@_-"/>
      <fill>
        <patternFill patternType="solid">
          <fgColor indexed="64"/>
          <bgColor rgb="FFFFFFCC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</border>
    </dxf>
    <dxf>
      <font>
        <strike val="0"/>
        <outline val="0"/>
        <shadow val="0"/>
        <u val="none"/>
        <vertAlign val="baseline"/>
        <sz val="9"/>
        <color rgb="FF0070C0"/>
        <name val="Segoe UI"/>
        <family val="2"/>
        <charset val="204"/>
        <scheme val="none"/>
      </font>
      <numFmt numFmtId="165" formatCode="_-* #,##0\ _₽_-;\-* #,##0\ _₽_-;_-* &quot;-&quot;??\ _₽_-;_-@_-"/>
      <fill>
        <patternFill patternType="solid">
          <fgColor indexed="64"/>
          <bgColor rgb="FFFFFFCC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</border>
    </dxf>
    <dxf>
      <font>
        <strike val="0"/>
        <outline val="0"/>
        <shadow val="0"/>
        <u val="none"/>
        <vertAlign val="baseline"/>
        <sz val="9"/>
        <color rgb="FF0070C0"/>
        <name val="Segoe UI"/>
        <family val="2"/>
        <charset val="204"/>
        <scheme val="none"/>
      </font>
      <numFmt numFmtId="165" formatCode="_-* #,##0\ _₽_-;\-* #,##0\ _₽_-;_-* &quot;-&quot;??\ _₽_-;_-@_-"/>
      <fill>
        <patternFill patternType="solid">
          <fgColor indexed="64"/>
          <bgColor rgb="FFFFFFCC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</border>
    </dxf>
    <dxf>
      <font>
        <strike val="0"/>
        <outline val="0"/>
        <shadow val="0"/>
        <u val="none"/>
        <vertAlign val="baseline"/>
        <sz val="9"/>
        <color rgb="FF0070C0"/>
        <name val="Segoe UI"/>
        <family val="2"/>
        <charset val="204"/>
        <scheme val="none"/>
      </font>
      <numFmt numFmtId="165" formatCode="_-* #,##0\ _₽_-;\-* #,##0\ _₽_-;_-* &quot;-&quot;??\ _₽_-;_-@_-"/>
      <fill>
        <patternFill patternType="solid">
          <fgColor indexed="64"/>
          <bgColor rgb="FFFFFFCC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</border>
    </dxf>
    <dxf>
      <font>
        <strike val="0"/>
        <outline val="0"/>
        <shadow val="0"/>
        <u val="none"/>
        <vertAlign val="baseline"/>
        <sz val="9"/>
        <color rgb="FF0070C0"/>
        <name val="Segoe UI"/>
        <family val="2"/>
        <charset val="204"/>
        <scheme val="none"/>
      </font>
      <numFmt numFmtId="165" formatCode="_-* #,##0\ _₽_-;\-* #,##0\ _₽_-;_-* &quot;-&quot;??\ _₽_-;_-@_-"/>
      <fill>
        <patternFill patternType="solid">
          <fgColor indexed="64"/>
          <bgColor rgb="FFFFFFCC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</border>
    </dxf>
    <dxf>
      <font>
        <strike val="0"/>
        <outline val="0"/>
        <shadow val="0"/>
        <u val="none"/>
        <vertAlign val="baseline"/>
        <sz val="9"/>
        <color rgb="FF0070C0"/>
        <name val="Segoe UI"/>
        <family val="2"/>
        <charset val="204"/>
        <scheme val="none"/>
      </font>
      <numFmt numFmtId="165" formatCode="_-* #,##0\ _₽_-;\-* #,##0\ _₽_-;_-* &quot;-&quot;??\ _₽_-;_-@_-"/>
      <fill>
        <patternFill patternType="solid">
          <fgColor indexed="64"/>
          <bgColor rgb="FFFFFFCC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</border>
    </dxf>
    <dxf>
      <font>
        <strike val="0"/>
        <outline val="0"/>
        <shadow val="0"/>
        <u val="none"/>
        <vertAlign val="baseline"/>
        <sz val="9"/>
        <color rgb="FF0070C0"/>
        <name val="Segoe UI"/>
        <family val="2"/>
        <charset val="204"/>
        <scheme val="none"/>
      </font>
      <numFmt numFmtId="165" formatCode="_-* #,##0\ _₽_-;\-* #,##0\ _₽_-;_-* &quot;-&quot;??\ _₽_-;_-@_-"/>
      <fill>
        <patternFill patternType="solid">
          <fgColor indexed="64"/>
          <bgColor rgb="FFFFFFCC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</border>
    </dxf>
    <dxf>
      <font>
        <strike val="0"/>
        <outline val="0"/>
        <shadow val="0"/>
        <u val="none"/>
        <vertAlign val="baseline"/>
        <sz val="9"/>
        <color rgb="FF0070C0"/>
        <name val="Segoe UI"/>
        <family val="2"/>
        <charset val="204"/>
        <scheme val="none"/>
      </font>
      <fill>
        <patternFill patternType="solid">
          <fgColor indexed="64"/>
          <bgColor rgb="FFFFFFCC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</border>
    </dxf>
    <dxf>
      <border>
        <top style="thin">
          <color theme="0" tint="-0.14999847407452621"/>
        </top>
      </border>
    </dxf>
    <dxf>
      <border diagonalUp="0" diagonalDown="0"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</border>
    </dxf>
    <dxf>
      <font>
        <strike val="0"/>
        <outline val="0"/>
        <shadow val="0"/>
        <u val="none"/>
        <vertAlign val="baseline"/>
        <sz val="9"/>
        <color rgb="FF0070C0"/>
        <name val="Segoe UI"/>
        <family val="2"/>
        <charset val="204"/>
        <scheme val="none"/>
      </font>
      <fill>
        <patternFill patternType="solid">
          <fgColor indexed="64"/>
          <bgColor rgb="FFFFFFCC"/>
        </patternFill>
      </fill>
      <alignment horizontal="center" vertical="center" textRotation="0" wrapText="0" indent="0" justifyLastLine="0" shrinkToFit="0" readingOrder="0"/>
    </dxf>
    <dxf>
      <border>
        <bottom style="thin">
          <color theme="0" tint="-0.14999847407452621"/>
        </bottom>
      </border>
    </dxf>
    <dxf>
      <fill>
        <patternFill patternType="solid">
          <fgColor indexed="64"/>
          <bgColor theme="9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14999847407452621"/>
        </left>
        <right style="thin">
          <color theme="0" tint="-0.14999847407452621"/>
        </right>
        <top/>
        <bottom/>
      </border>
    </dxf>
  </dxfs>
  <tableStyles count="0" defaultTableStyle="TableStyleMedium2" defaultPivotStyle="PivotStyleLight16"/>
  <colors>
    <mruColors>
      <color rgb="FF5DBAFF"/>
      <color rgb="FF00E266"/>
      <color rgb="FFD5EDFF"/>
      <color rgb="FFA3D8FF"/>
      <color rgb="FFFFFFFF"/>
      <color rgb="FFFFFFCC"/>
      <color rgb="FFEC2D2D"/>
      <color rgb="FFF37979"/>
      <color rgb="FFF16565"/>
      <color rgb="FF85CB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6.297711816346642E-2"/>
          <c:w val="1"/>
          <c:h val="0.87404576367306719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'Input Table'!$C$17</c:f>
              <c:strCache>
                <c:ptCount val="1"/>
                <c:pt idx="0">
                  <c:v>Helper Column 1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'Input Table'!$B$18:$B$27</c:f>
              <c:strCache>
                <c:ptCount val="10"/>
                <c:pt idx="0">
                  <c:v>League</c:v>
                </c:pt>
                <c:pt idx="1">
                  <c:v>National Cup</c:v>
                </c:pt>
                <c:pt idx="2">
                  <c:v>National Super Cup</c:v>
                </c:pt>
                <c:pt idx="3">
                  <c:v>Champions League</c:v>
                </c:pt>
                <c:pt idx="4">
                  <c:v>Europa League</c:v>
                </c:pt>
                <c:pt idx="5">
                  <c:v>Cup Winners' Cup</c:v>
                </c:pt>
                <c:pt idx="6">
                  <c:v>FIFA World Cup</c:v>
                </c:pt>
                <c:pt idx="7">
                  <c:v>European Super Cup</c:v>
                </c:pt>
                <c:pt idx="8">
                  <c:v>Grand Total Cups</c:v>
                </c:pt>
                <c:pt idx="9">
                  <c:v>Ballon D'ors</c:v>
                </c:pt>
              </c:strCache>
            </c:strRef>
          </c:cat>
          <c:val>
            <c:numRef>
              <c:f>'Input Table'!$C$18:$C$27</c:f>
              <c:numCache>
                <c:formatCode>_-* # ##0\ _₽_-;\-* # ##0\ _₽_-;_-* "-"??\ _₽_-;_-@_-</c:formatCode>
                <c:ptCount val="10"/>
                <c:pt idx="0">
                  <c:v>14</c:v>
                </c:pt>
                <c:pt idx="1">
                  <c:v>10</c:v>
                </c:pt>
                <c:pt idx="2">
                  <c:v>27</c:v>
                </c:pt>
                <c:pt idx="3">
                  <c:v>35</c:v>
                </c:pt>
                <c:pt idx="4">
                  <c:v>40</c:v>
                </c:pt>
                <c:pt idx="5">
                  <c:v>36</c:v>
                </c:pt>
                <c:pt idx="6">
                  <c:v>37</c:v>
                </c:pt>
                <c:pt idx="7">
                  <c:v>35</c:v>
                </c:pt>
                <c:pt idx="8">
                  <c:v>14</c:v>
                </c:pt>
                <c:pt idx="9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78-415A-AA44-8BCDD429AFB4}"/>
            </c:ext>
          </c:extLst>
        </c:ser>
        <c:ser>
          <c:idx val="1"/>
          <c:order val="1"/>
          <c:tx>
            <c:strRef>
              <c:f>'Input Table'!$D$17</c:f>
              <c:strCache>
                <c:ptCount val="1"/>
                <c:pt idx="0">
                  <c:v> Barcelona </c:v>
                </c:pt>
              </c:strCache>
            </c:strRef>
          </c:tx>
          <c:spPr>
            <a:solidFill>
              <a:srgbClr val="F37979"/>
            </a:solidFill>
            <a:ln>
              <a:noFill/>
            </a:ln>
            <a:effectLst/>
          </c:spPr>
          <c:invertIfNegative val="0"/>
          <c:dPt>
            <c:idx val="8"/>
            <c:invertIfNegative val="0"/>
            <c:bubble3D val="0"/>
            <c:spPr>
              <a:solidFill>
                <a:srgbClr val="EC2D2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9FCE-4A39-86C7-470280FE457C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6167-4509-9525-18F08A141576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C4538DDE-6BCF-41C5-AFB0-6EEB262630C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9FCE-4A39-86C7-470280FE457C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531805DE-61DD-426F-8AB9-0E7F745F3B2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9FCE-4A39-86C7-470280FE457C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67FCA20B-E1DD-49D1-99B9-9CC92B6871C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9FCE-4A39-86C7-470280FE457C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3E89D7B0-5B18-449F-99EA-2EB5CE3BB1F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9FCE-4A39-86C7-470280FE457C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380F3DB9-313C-4A58-BE95-943CE2428FF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9FCE-4A39-86C7-470280FE457C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9881CFF4-90B0-4B7A-8290-176F7377B3A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9FCE-4A39-86C7-470280FE457C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568030A3-E0DC-4EBE-85B3-95500F505FC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9FCE-4A39-86C7-470280FE457C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287791E9-141C-455C-BCCE-9AF95867CF3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9FCE-4A39-86C7-470280FE457C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EEB727AC-F6F9-4365-9682-B1C74DAA5B5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9FCE-4A39-86C7-470280FE457C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DAF9EA13-5F75-49F4-A39C-696A2396720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6167-4509-9525-18F08A14157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0" tIns="0" rIns="0" bIns="0" anchor="ctr" anchorCtr="0"/>
              <a:lstStyle/>
              <a:p>
                <a:pPr algn="r">
                  <a:defRPr sz="1000" b="0" i="0" u="none" strike="noStrike" kern="1200" baseline="0">
                    <a:solidFill>
                      <a:schemeClr val="bg1"/>
                    </a:solidFill>
                    <a:latin typeface="Segoe UI Semilight" panose="020B0402040204020203" pitchFamily="34" charset="0"/>
                    <a:ea typeface="Segoe UI" panose="020B0502040204020203" pitchFamily="34" charset="0"/>
                    <a:cs typeface="Segoe UI Semilight" panose="020B0402040204020203" pitchFamily="34" charset="0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DataLabelsRange val="1"/>
                <c15:showLeaderLines val="0"/>
              </c:ext>
            </c:extLst>
          </c:dLbls>
          <c:cat>
            <c:strRef>
              <c:f>'Input Table'!$B$18:$B$27</c:f>
              <c:strCache>
                <c:ptCount val="10"/>
                <c:pt idx="0">
                  <c:v>League</c:v>
                </c:pt>
                <c:pt idx="1">
                  <c:v>National Cup</c:v>
                </c:pt>
                <c:pt idx="2">
                  <c:v>National Super Cup</c:v>
                </c:pt>
                <c:pt idx="3">
                  <c:v>Champions League</c:v>
                </c:pt>
                <c:pt idx="4">
                  <c:v>Europa League</c:v>
                </c:pt>
                <c:pt idx="5">
                  <c:v>Cup Winners' Cup</c:v>
                </c:pt>
                <c:pt idx="6">
                  <c:v>FIFA World Cup</c:v>
                </c:pt>
                <c:pt idx="7">
                  <c:v>European Super Cup</c:v>
                </c:pt>
                <c:pt idx="8">
                  <c:v>Grand Total Cups</c:v>
                </c:pt>
                <c:pt idx="9">
                  <c:v>Ballon D'ors</c:v>
                </c:pt>
              </c:strCache>
            </c:strRef>
          </c:cat>
          <c:val>
            <c:numRef>
              <c:f>'Input Table'!$D$18:$D$27</c:f>
              <c:numCache>
                <c:formatCode>_-* # ##0\ _₽_-;\-* # ##0\ _₽_-;_-* "-"??\ _₽_-;_-@_-</c:formatCode>
                <c:ptCount val="10"/>
                <c:pt idx="0">
                  <c:v>26</c:v>
                </c:pt>
                <c:pt idx="1">
                  <c:v>30</c:v>
                </c:pt>
                <c:pt idx="2">
                  <c:v>13</c:v>
                </c:pt>
                <c:pt idx="3">
                  <c:v>5</c:v>
                </c:pt>
                <c:pt idx="4">
                  <c:v>0</c:v>
                </c:pt>
                <c:pt idx="5">
                  <c:v>4</c:v>
                </c:pt>
                <c:pt idx="6">
                  <c:v>3</c:v>
                </c:pt>
                <c:pt idx="7">
                  <c:v>5</c:v>
                </c:pt>
                <c:pt idx="8" formatCode="_-* # ##0\ _₽_-;;">
                  <c:v>86</c:v>
                </c:pt>
                <c:pt idx="9">
                  <c:v>11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'Input Table'!$H$18:$H$27</c15:f>
                <c15:dlblRangeCache>
                  <c:ptCount val="10"/>
                  <c:pt idx="0">
                    <c:v> 26   </c:v>
                  </c:pt>
                  <c:pt idx="1">
                    <c:v> 30   </c:v>
                  </c:pt>
                  <c:pt idx="2">
                    <c:v> 13   </c:v>
                  </c:pt>
                  <c:pt idx="3">
                    <c:v> 5   </c:v>
                  </c:pt>
                  <c:pt idx="5">
                    <c:v> 4   </c:v>
                  </c:pt>
                  <c:pt idx="6">
                    <c:v> 3   </c:v>
                  </c:pt>
                  <c:pt idx="7">
                    <c:v> 5   </c:v>
                  </c:pt>
                  <c:pt idx="8">
                    <c:v> 86   </c:v>
                  </c:pt>
                  <c:pt idx="9">
                    <c:v> 11   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1-1778-415A-AA44-8BCDD429AFB4}"/>
            </c:ext>
          </c:extLst>
        </c:ser>
        <c:ser>
          <c:idx val="2"/>
          <c:order val="2"/>
          <c:tx>
            <c:strRef>
              <c:f>'Input Table'!$E$17</c:f>
              <c:strCache>
                <c:ptCount val="1"/>
                <c:pt idx="0">
                  <c:v>Helper Column 2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1F518869-6A8F-4B05-92AF-7659D19BB3B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6379-4C5C-AD85-80752C84703B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CC55BB7A-87AF-46D6-A85C-E29A1F52176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6379-4C5C-AD85-80752C84703B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4B783FEE-A957-41B7-ACCF-2C9359EA31F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6379-4C5C-AD85-80752C84703B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62519B70-4830-4A61-873A-290C1C9B4D4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6379-4C5C-AD85-80752C84703B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389A2BB9-8B8B-40DB-8B08-B5B278148CE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6379-4C5C-AD85-80752C84703B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89ADE5B6-103E-4D7E-A5E3-3B913FE9E96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6379-4C5C-AD85-80752C84703B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9CEB7D52-F517-454B-87CE-52BEF6855C5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6379-4C5C-AD85-80752C84703B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E87F4CCD-87A8-4C67-BBBA-0768BD48494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6379-4C5C-AD85-80752C84703B}"/>
                </c:ext>
              </c:extLst>
            </c:dLbl>
            <c:dLbl>
              <c:idx val="8"/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800" b="1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Segoe UI Semilight" panose="020B0402040204020203" pitchFamily="34" charset="0"/>
                        <a:ea typeface="Segoe UI" panose="020B0502040204020203" pitchFamily="34" charset="0"/>
                        <a:cs typeface="Segoe UI Semilight" panose="020B0402040204020203" pitchFamily="34" charset="0"/>
                      </a:defRPr>
                    </a:pPr>
                    <a:fld id="{2F2C21F9-29B1-4F82-A1B9-32D9B83D54CE}" type="CELLRANGE">
                      <a:rPr lang="en-US"/>
                      <a:pPr>
                        <a:defRPr sz="800" b="1" i="0" u="none" strike="noStrike" kern="1200" baseline="0">
                          <a:solidFill>
                            <a:schemeClr val="tx1">
                              <a:lumMod val="65000"/>
                              <a:lumOff val="35000"/>
                            </a:schemeClr>
                          </a:solidFill>
                          <a:latin typeface="Segoe UI Semilight" panose="020B0402040204020203" pitchFamily="34" charset="0"/>
                          <a:ea typeface="Segoe UI" panose="020B0502040204020203" pitchFamily="34" charset="0"/>
                          <a:cs typeface="Segoe UI Semilight" panose="020B0402040204020203" pitchFamily="34" charset="0"/>
                        </a:defRPr>
                      </a:pPr>
                      <a:t>[CELLRANGE]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6167-4509-9525-18F08A141576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9302E564-E146-432E-9343-7A392E3AA20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6379-4C5C-AD85-80752C84703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Segoe UI Light" panose="020B0502040204020203" pitchFamily="34" charset="0"/>
                    <a:ea typeface="Segoe UI" panose="020B0502040204020203" pitchFamily="34" charset="0"/>
                    <a:cs typeface="Segoe UI" panose="020B0502040204020203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'Input Table'!$B$18:$B$27</c:f>
              <c:strCache>
                <c:ptCount val="10"/>
                <c:pt idx="0">
                  <c:v>League</c:v>
                </c:pt>
                <c:pt idx="1">
                  <c:v>National Cup</c:v>
                </c:pt>
                <c:pt idx="2">
                  <c:v>National Super Cup</c:v>
                </c:pt>
                <c:pt idx="3">
                  <c:v>Champions League</c:v>
                </c:pt>
                <c:pt idx="4">
                  <c:v>Europa League</c:v>
                </c:pt>
                <c:pt idx="5">
                  <c:v>Cup Winners' Cup</c:v>
                </c:pt>
                <c:pt idx="6">
                  <c:v>FIFA World Cup</c:v>
                </c:pt>
                <c:pt idx="7">
                  <c:v>European Super Cup</c:v>
                </c:pt>
                <c:pt idx="8">
                  <c:v>Grand Total Cups</c:v>
                </c:pt>
                <c:pt idx="9">
                  <c:v>Ballon D'ors</c:v>
                </c:pt>
              </c:strCache>
            </c:strRef>
          </c:cat>
          <c:val>
            <c:numRef>
              <c:f>'Input Table'!$E$18:$E$27</c:f>
              <c:numCache>
                <c:formatCode>_-* # ##0\ _₽_-;\-* # ##0\ _₽_-;_-* "-"??\ _₽_-;_-@_-</c:formatCode>
                <c:ptCount val="10"/>
                <c:pt idx="0">
                  <c:v>30</c:v>
                </c:pt>
                <c:pt idx="1">
                  <c:v>30</c:v>
                </c:pt>
                <c:pt idx="2">
                  <c:v>30</c:v>
                </c:pt>
                <c:pt idx="3">
                  <c:v>30</c:v>
                </c:pt>
                <c:pt idx="4">
                  <c:v>30</c:v>
                </c:pt>
                <c:pt idx="5">
                  <c:v>30</c:v>
                </c:pt>
                <c:pt idx="6">
                  <c:v>30</c:v>
                </c:pt>
                <c:pt idx="7">
                  <c:v>30</c:v>
                </c:pt>
                <c:pt idx="8">
                  <c:v>74</c:v>
                </c:pt>
                <c:pt idx="9">
                  <c:v>30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'Input Table'!$B$18:$B$27</c15:f>
                <c15:dlblRangeCache>
                  <c:ptCount val="10"/>
                  <c:pt idx="0">
                    <c:v>League</c:v>
                  </c:pt>
                  <c:pt idx="1">
                    <c:v>National Cup</c:v>
                  </c:pt>
                  <c:pt idx="2">
                    <c:v>National Super Cup</c:v>
                  </c:pt>
                  <c:pt idx="3">
                    <c:v>Champions League</c:v>
                  </c:pt>
                  <c:pt idx="4">
                    <c:v>Europa League</c:v>
                  </c:pt>
                  <c:pt idx="5">
                    <c:v>Cup Winners' Cup</c:v>
                  </c:pt>
                  <c:pt idx="6">
                    <c:v>FIFA World Cup</c:v>
                  </c:pt>
                  <c:pt idx="7">
                    <c:v>European Super Cup</c:v>
                  </c:pt>
                  <c:pt idx="8">
                    <c:v>Grand Total Cups</c:v>
                  </c:pt>
                  <c:pt idx="9">
                    <c:v>Ballon D'ors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2-1778-415A-AA44-8BCDD429AFB4}"/>
            </c:ext>
          </c:extLst>
        </c:ser>
        <c:ser>
          <c:idx val="3"/>
          <c:order val="3"/>
          <c:tx>
            <c:strRef>
              <c:f>'Input Table'!$F$17</c:f>
              <c:strCache>
                <c:ptCount val="1"/>
                <c:pt idx="0">
                  <c:v> Real Madrid </c:v>
                </c:pt>
              </c:strCache>
            </c:strRef>
          </c:tx>
          <c:spPr>
            <a:solidFill>
              <a:srgbClr val="5DBAFF"/>
            </a:solidFill>
            <a:ln>
              <a:noFill/>
            </a:ln>
            <a:effectLst/>
          </c:spPr>
          <c:invertIfNegative val="0"/>
          <c:dPt>
            <c:idx val="8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9FCE-4A39-86C7-470280FE457C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167-4509-9525-18F08A141576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0A89F4CA-B079-4827-BB49-5E0150FF0DF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5-9FCE-4A39-86C7-470280FE457C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017A4F5F-8AF9-4A4A-BF83-4E78C1ECDD5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9FCE-4A39-86C7-470280FE457C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3F4305D6-4E10-4139-9FD4-8007FB54A17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9FCE-4A39-86C7-470280FE457C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629DE490-2042-42D1-9728-64C747615D4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8-9FCE-4A39-86C7-470280FE457C}"/>
                </c:ext>
              </c:extLst>
            </c:dLbl>
            <c:dLbl>
              <c:idx val="4"/>
              <c:layout>
                <c:manualLayout>
                  <c:x val="-5.8211473565814346E-4"/>
                  <c:y val="4.668385877572514E-7"/>
                </c:manualLayout>
              </c:layout>
              <c:tx>
                <c:rich>
                  <a:bodyPr/>
                  <a:lstStyle/>
                  <a:p>
                    <a:fld id="{6560FF83-57B9-4DD9-A4E3-288602EBFAA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9-9FCE-4A39-86C7-470280FE457C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CC4B39DB-DDE2-4A41-9214-D709A6FCE7C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A-9FCE-4A39-86C7-470280FE457C}"/>
                </c:ext>
              </c:extLst>
            </c:dLbl>
            <c:dLbl>
              <c:idx val="6"/>
              <c:layout>
                <c:manualLayout>
                  <c:x val="2.1651380115946038E-3"/>
                  <c:y val="0"/>
                </c:manualLayout>
              </c:layout>
              <c:tx>
                <c:rich>
                  <a:bodyPr/>
                  <a:lstStyle/>
                  <a:p>
                    <a:fld id="{7C8D6901-D707-45B6-8E03-9900805B5E6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B-9FCE-4A39-86C7-470280FE457C}"/>
                </c:ext>
              </c:extLst>
            </c:dLbl>
            <c:dLbl>
              <c:idx val="7"/>
              <c:layout>
                <c:manualLayout>
                  <c:x val="4.9123907588474519E-3"/>
                  <c:y val="0"/>
                </c:manualLayout>
              </c:layout>
              <c:tx>
                <c:rich>
                  <a:bodyPr/>
                  <a:lstStyle/>
                  <a:p>
                    <a:fld id="{FA8B1A14-C3B2-4DC3-BC15-BCC10B0EF1F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C-9FCE-4A39-86C7-470280FE457C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72D71FF9-E608-4A07-BE99-D64DCD1F1E3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D-9FCE-4A39-86C7-470280FE457C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70490B37-5CC6-4936-BDA9-EB21CBF2CE8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6167-4509-9525-18F08A14157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0" tIns="36000" rIns="36000" bIns="0" anchor="ctr" anchorCtr="0">
                <a:spAutoFit/>
              </a:bodyPr>
              <a:lstStyle/>
              <a:p>
                <a:pPr algn="l">
                  <a:defRPr sz="1000" b="0">
                    <a:solidFill>
                      <a:schemeClr val="bg1"/>
                    </a:solidFill>
                    <a:latin typeface="Segoe UI Semilight" panose="020B0402040204020203" pitchFamily="34" charset="0"/>
                    <a:cs typeface="Segoe UI Semilight" panose="020B0402040204020203" pitchFamily="34" charset="0"/>
                  </a:defRPr>
                </a:pPr>
                <a:endParaRPr lang="en-US"/>
              </a:p>
            </c:txPr>
            <c:dLblPos val="inBase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DataLabelsRange val="1"/>
                <c15:showLeaderLines val="0"/>
              </c:ext>
            </c:extLst>
          </c:dLbls>
          <c:cat>
            <c:strRef>
              <c:f>'Input Table'!$B$18:$B$27</c:f>
              <c:strCache>
                <c:ptCount val="10"/>
                <c:pt idx="0">
                  <c:v>League</c:v>
                </c:pt>
                <c:pt idx="1">
                  <c:v>National Cup</c:v>
                </c:pt>
                <c:pt idx="2">
                  <c:v>National Super Cup</c:v>
                </c:pt>
                <c:pt idx="3">
                  <c:v>Champions League</c:v>
                </c:pt>
                <c:pt idx="4">
                  <c:v>Europa League</c:v>
                </c:pt>
                <c:pt idx="5">
                  <c:v>Cup Winners' Cup</c:v>
                </c:pt>
                <c:pt idx="6">
                  <c:v>FIFA World Cup</c:v>
                </c:pt>
                <c:pt idx="7">
                  <c:v>European Super Cup</c:v>
                </c:pt>
                <c:pt idx="8">
                  <c:v>Grand Total Cups</c:v>
                </c:pt>
                <c:pt idx="9">
                  <c:v>Ballon D'ors</c:v>
                </c:pt>
              </c:strCache>
            </c:strRef>
          </c:cat>
          <c:val>
            <c:numRef>
              <c:f>'Input Table'!$F$18:$F$27</c:f>
              <c:numCache>
                <c:formatCode>_-* # ##0\ _₽_-;\-* # ##0\ _₽_-;_-* "-"??\ _₽_-;_-@_-</c:formatCode>
                <c:ptCount val="10"/>
                <c:pt idx="0">
                  <c:v>33</c:v>
                </c:pt>
                <c:pt idx="1">
                  <c:v>19</c:v>
                </c:pt>
                <c:pt idx="2">
                  <c:v>10</c:v>
                </c:pt>
                <c:pt idx="3">
                  <c:v>13</c:v>
                </c:pt>
                <c:pt idx="4">
                  <c:v>2</c:v>
                </c:pt>
                <c:pt idx="5">
                  <c:v>0</c:v>
                </c:pt>
                <c:pt idx="6">
                  <c:v>7</c:v>
                </c:pt>
                <c:pt idx="7">
                  <c:v>4</c:v>
                </c:pt>
                <c:pt idx="8" formatCode="_-* # ##0\ _₽_-;;">
                  <c:v>88</c:v>
                </c:pt>
                <c:pt idx="9">
                  <c:v>11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'Input Table'!$I$18:$I$27</c15:f>
                <c15:dlblRangeCache>
                  <c:ptCount val="10"/>
                  <c:pt idx="0">
                    <c:v> 33   </c:v>
                  </c:pt>
                  <c:pt idx="1">
                    <c:v> 19   </c:v>
                  </c:pt>
                  <c:pt idx="2">
                    <c:v> 10   </c:v>
                  </c:pt>
                  <c:pt idx="3">
                    <c:v> 13   </c:v>
                  </c:pt>
                  <c:pt idx="6">
                    <c:v> 7   </c:v>
                  </c:pt>
                  <c:pt idx="7">
                    <c:v> 4   </c:v>
                  </c:pt>
                  <c:pt idx="8">
                    <c:v> 88   </c:v>
                  </c:pt>
                  <c:pt idx="9">
                    <c:v> 11   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3-1778-415A-AA44-8BCDD429AFB4}"/>
            </c:ext>
          </c:extLst>
        </c:ser>
        <c:ser>
          <c:idx val="4"/>
          <c:order val="4"/>
          <c:tx>
            <c:strRef>
              <c:f>'Input Table'!$G$17</c:f>
              <c:strCache>
                <c:ptCount val="1"/>
                <c:pt idx="0">
                  <c:v>Helper Column 3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'Input Table'!$B$18:$B$27</c:f>
              <c:strCache>
                <c:ptCount val="10"/>
                <c:pt idx="0">
                  <c:v>League</c:v>
                </c:pt>
                <c:pt idx="1">
                  <c:v>National Cup</c:v>
                </c:pt>
                <c:pt idx="2">
                  <c:v>National Super Cup</c:v>
                </c:pt>
                <c:pt idx="3">
                  <c:v>Champions League</c:v>
                </c:pt>
                <c:pt idx="4">
                  <c:v>Europa League</c:v>
                </c:pt>
                <c:pt idx="5">
                  <c:v>Cup Winners' Cup</c:v>
                </c:pt>
                <c:pt idx="6">
                  <c:v>FIFA World Cup</c:v>
                </c:pt>
                <c:pt idx="7">
                  <c:v>European Super Cup</c:v>
                </c:pt>
                <c:pt idx="8">
                  <c:v>Grand Total Cups</c:v>
                </c:pt>
                <c:pt idx="9">
                  <c:v>Ballon D'ors</c:v>
                </c:pt>
              </c:strCache>
            </c:strRef>
          </c:cat>
          <c:val>
            <c:numRef>
              <c:f>'Input Table'!$G$18:$G$27</c:f>
              <c:numCache>
                <c:formatCode>_-* # ##0\ _₽_-;\-* # ##0\ _₽_-;_-* "-"??\ _₽_-;_-@_-</c:formatCode>
                <c:ptCount val="10"/>
                <c:pt idx="0">
                  <c:v>7</c:v>
                </c:pt>
                <c:pt idx="1">
                  <c:v>21</c:v>
                </c:pt>
                <c:pt idx="2">
                  <c:v>30</c:v>
                </c:pt>
                <c:pt idx="3">
                  <c:v>27</c:v>
                </c:pt>
                <c:pt idx="4">
                  <c:v>38</c:v>
                </c:pt>
                <c:pt idx="5">
                  <c:v>40</c:v>
                </c:pt>
                <c:pt idx="6">
                  <c:v>33</c:v>
                </c:pt>
                <c:pt idx="7">
                  <c:v>36</c:v>
                </c:pt>
                <c:pt idx="8">
                  <c:v>12</c:v>
                </c:pt>
                <c:pt idx="9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778-415A-AA44-8BCDD429AF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"/>
        <c:overlap val="100"/>
        <c:axId val="766121904"/>
        <c:axId val="766111736"/>
      </c:barChart>
      <c:catAx>
        <c:axId val="766121904"/>
        <c:scaling>
          <c:orientation val="maxMin"/>
        </c:scaling>
        <c:delete val="1"/>
        <c:axPos val="l"/>
        <c:numFmt formatCode="General" sourceLinked="1"/>
        <c:majorTickMark val="none"/>
        <c:minorTickMark val="none"/>
        <c:tickLblPos val="nextTo"/>
        <c:crossAx val="766111736"/>
        <c:crosses val="autoZero"/>
        <c:auto val="1"/>
        <c:lblAlgn val="ctr"/>
        <c:lblOffset val="100"/>
        <c:noMultiLvlLbl val="0"/>
      </c:catAx>
      <c:valAx>
        <c:axId val="766111736"/>
        <c:scaling>
          <c:orientation val="minMax"/>
        </c:scaling>
        <c:delete val="1"/>
        <c:axPos val="t"/>
        <c:numFmt formatCode="0%" sourceLinked="1"/>
        <c:majorTickMark val="none"/>
        <c:minorTickMark val="none"/>
        <c:tickLblPos val="nextTo"/>
        <c:crossAx val="7661219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7F7F7"/>
    </a:solidFill>
    <a:ln w="3175" cap="flat" cmpd="sng" algn="ctr">
      <a:solidFill>
        <a:schemeClr val="bg1">
          <a:lumMod val="85000"/>
        </a:schemeClr>
      </a:solidFill>
      <a:round/>
    </a:ln>
    <a:effectLst/>
  </c:spPr>
  <c:txPr>
    <a:bodyPr/>
    <a:lstStyle/>
    <a:p>
      <a:pPr>
        <a:defRPr>
          <a:latin typeface="Segoe UI" panose="020B0502040204020203" pitchFamily="34" charset="0"/>
          <a:ea typeface="Segoe UI" panose="020B0502040204020203" pitchFamily="34" charset="0"/>
          <a:cs typeface="Segoe UI" panose="020B05020402040202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4235</xdr:colOff>
      <xdr:row>3</xdr:row>
      <xdr:rowOff>76198</xdr:rowOff>
    </xdr:from>
    <xdr:to>
      <xdr:col>6</xdr:col>
      <xdr:colOff>1</xdr:colOff>
      <xdr:row>16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AC33624-D32C-40A0-9A7A-C0FBC33351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E4A5D07-E346-4396-8F68-0523095C94A4}" name="TrophyList" displayName="TrophyList" ref="B3:L13" totalsRowShown="0" headerRowDxfId="15" dataDxfId="13" headerRowBorderDxfId="14" tableBorderDxfId="12" totalsRowBorderDxfId="11">
  <sortState xmlns:xlrd2="http://schemas.microsoft.com/office/spreadsheetml/2017/richdata2" ref="B4:L13">
    <sortCondition ref="B4"/>
  </sortState>
  <tableColumns count="11">
    <tableColumn id="1" xr3:uid="{D632D8C5-566C-4FBF-A2D6-8ABF2CC9D9F5}" name="Club" dataDxfId="10"/>
    <tableColumn id="2" xr3:uid="{641736A4-E2EC-4245-B782-75199816AE62}" name="League" dataDxfId="9" dataCellStyle="Comma"/>
    <tableColumn id="3" xr3:uid="{C6F3180B-51BA-49A9-BE6C-025A55F36E9E}" name="National Cup" dataDxfId="8" dataCellStyle="Comma"/>
    <tableColumn id="4" xr3:uid="{A10E3A32-0FE1-4A7E-A2FC-786E87D01D63}" name="National Super Cup" dataDxfId="7" dataCellStyle="Comma"/>
    <tableColumn id="5" xr3:uid="{B79AAE48-FD2B-4BD6-87B3-6182C713DF33}" name="Champions League" dataDxfId="6" dataCellStyle="Comma"/>
    <tableColumn id="6" xr3:uid="{6E625B9B-4D8F-4057-A833-AD4D426A1AFB}" name="Europa League" dataDxfId="5" dataCellStyle="Comma"/>
    <tableColumn id="7" xr3:uid="{3C854A65-BD87-4B56-AEDB-AE22D8D6A884}" name="Cup Winners' Cup" dataDxfId="4" dataCellStyle="Comma"/>
    <tableColumn id="8" xr3:uid="{D0979532-A6CB-4352-9938-91287E4CAAE7}" name="FIFA World Cup" dataDxfId="3" dataCellStyle="Comma"/>
    <tableColumn id="9" xr3:uid="{B987CB48-65F9-423B-8189-2511F03FB9D1}" name="European Super Cup" dataDxfId="2" dataCellStyle="Comma"/>
    <tableColumn id="11" xr3:uid="{6CE765CC-630D-4285-875A-65576FBB10FA}" name="Grand Total Cups" dataDxfId="1" dataCellStyle="Comma">
      <calculatedColumnFormula>SUM(TrophyList[[#This Row],[League]:[European Super Cup]])</calculatedColumnFormula>
    </tableColumn>
    <tableColumn id="10" xr3:uid="{0368E328-6C41-471D-BC56-A310EE2FDEB5}" name="Ballon D'ors" dataDxfId="0" dataCellStyle="Comma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D6B30E-4C0F-44EF-8C31-794083CB2015}">
  <dimension ref="B1:G17"/>
  <sheetViews>
    <sheetView showGridLines="0" tabSelected="1" zoomScale="115" zoomScaleNormal="115" workbookViewId="0"/>
  </sheetViews>
  <sheetFormatPr defaultRowHeight="13.5" x14ac:dyDescent="0.6"/>
  <cols>
    <col min="1" max="1" width="7.125" customWidth="1"/>
    <col min="2" max="2" width="3.625" customWidth="1"/>
    <col min="3" max="3" width="31.75" customWidth="1"/>
    <col min="4" max="5" width="12.25" customWidth="1"/>
    <col min="6" max="6" width="31.75" customWidth="1"/>
    <col min="7" max="7" width="3.625" customWidth="1"/>
  </cols>
  <sheetData>
    <row r="1" spans="2:7" x14ac:dyDescent="0.6">
      <c r="B1" s="3"/>
      <c r="C1" s="3"/>
    </row>
    <row r="2" spans="2:7" ht="7.8" customHeight="1" x14ac:dyDescent="0.6"/>
    <row r="3" spans="2:7" ht="16.8" customHeight="1" x14ac:dyDescent="0.6">
      <c r="C3" s="39" t="s">
        <v>21</v>
      </c>
      <c r="D3" s="38" t="s">
        <v>28</v>
      </c>
      <c r="F3" s="40" t="s">
        <v>0</v>
      </c>
      <c r="G3" s="38" t="s">
        <v>28</v>
      </c>
    </row>
    <row r="17" ht="12" customHeight="1" x14ac:dyDescent="0.6"/>
  </sheetData>
  <dataValidations count="1">
    <dataValidation type="list" allowBlank="1" showInputMessage="1" showErrorMessage="1" sqref="F3 C3" xr:uid="{5CC03ECC-58E8-42A9-8D2E-EDEFB2E7F02E}">
      <formula1>ClubsList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47465E-F761-4F7B-ADB7-B2677D93EA19}">
  <dimension ref="A2:M38"/>
  <sheetViews>
    <sheetView showGridLines="0" zoomScaleNormal="100" workbookViewId="0">
      <selection activeCell="L20" sqref="L20"/>
    </sheetView>
  </sheetViews>
  <sheetFormatPr defaultRowHeight="13.5" x14ac:dyDescent="0.6"/>
  <cols>
    <col min="1" max="1" width="5.375" style="3" customWidth="1"/>
    <col min="2" max="2" width="23" style="3" customWidth="1"/>
    <col min="3" max="3" width="14.125" style="2" customWidth="1"/>
    <col min="4" max="8" width="12.25" style="2" customWidth="1"/>
    <col min="9" max="9" width="11.125" style="2" customWidth="1"/>
    <col min="10" max="11" width="10.75" style="3" customWidth="1"/>
    <col min="12" max="12" width="12.25" style="3" customWidth="1"/>
    <col min="13" max="16384" width="9" style="3"/>
  </cols>
  <sheetData>
    <row r="2" spans="1:13" x14ac:dyDescent="0.6">
      <c r="A2" s="8" t="s">
        <v>14</v>
      </c>
    </row>
    <row r="3" spans="1:13" ht="27" x14ac:dyDescent="0.6">
      <c r="A3" s="8"/>
      <c r="B3" s="9" t="s">
        <v>17</v>
      </c>
      <c r="C3" s="10" t="s">
        <v>19</v>
      </c>
      <c r="D3" s="10" t="s">
        <v>3</v>
      </c>
      <c r="E3" s="10" t="s">
        <v>26</v>
      </c>
      <c r="F3" s="10" t="s">
        <v>2</v>
      </c>
      <c r="G3" s="10" t="s">
        <v>20</v>
      </c>
      <c r="H3" s="10" t="s">
        <v>25</v>
      </c>
      <c r="I3" s="10" t="s">
        <v>5</v>
      </c>
      <c r="J3" s="10" t="s">
        <v>27</v>
      </c>
      <c r="K3" s="11" t="s">
        <v>24</v>
      </c>
      <c r="L3" s="11" t="s">
        <v>4</v>
      </c>
    </row>
    <row r="4" spans="1:13" x14ac:dyDescent="0.6">
      <c r="A4" s="8"/>
      <c r="B4" s="14" t="s">
        <v>21</v>
      </c>
      <c r="C4" s="15">
        <v>26</v>
      </c>
      <c r="D4" s="15">
        <v>30</v>
      </c>
      <c r="E4" s="15">
        <v>13</v>
      </c>
      <c r="F4" s="15">
        <v>5</v>
      </c>
      <c r="G4" s="15">
        <v>0</v>
      </c>
      <c r="H4" s="15">
        <v>4</v>
      </c>
      <c r="I4" s="15">
        <v>3</v>
      </c>
      <c r="J4" s="16">
        <v>5</v>
      </c>
      <c r="K4" s="33">
        <f>SUM(TrophyList[[#This Row],[League]:[European Super Cup]])</f>
        <v>86</v>
      </c>
      <c r="L4" s="17">
        <v>11</v>
      </c>
    </row>
    <row r="5" spans="1:13" x14ac:dyDescent="0.6">
      <c r="A5" s="8"/>
      <c r="B5" s="14" t="s">
        <v>6</v>
      </c>
      <c r="C5" s="15">
        <v>29</v>
      </c>
      <c r="D5" s="15">
        <v>19</v>
      </c>
      <c r="E5" s="15">
        <v>7</v>
      </c>
      <c r="F5" s="15">
        <v>5</v>
      </c>
      <c r="G5" s="15">
        <v>1</v>
      </c>
      <c r="H5" s="15">
        <v>1</v>
      </c>
      <c r="I5" s="15">
        <v>3</v>
      </c>
      <c r="J5" s="16">
        <v>1</v>
      </c>
      <c r="K5" s="33">
        <f>SUM(TrophyList[[#This Row],[League]:[European Super Cup]])</f>
        <v>66</v>
      </c>
      <c r="L5" s="17">
        <v>5</v>
      </c>
    </row>
    <row r="6" spans="1:13" x14ac:dyDescent="0.6">
      <c r="A6" s="8"/>
      <c r="B6" s="14" t="s">
        <v>22</v>
      </c>
      <c r="C6" s="15">
        <v>8</v>
      </c>
      <c r="D6" s="15">
        <v>4</v>
      </c>
      <c r="E6" s="15">
        <v>5</v>
      </c>
      <c r="F6" s="15">
        <v>1</v>
      </c>
      <c r="G6" s="15">
        <v>0</v>
      </c>
      <c r="H6" s="15">
        <v>1</v>
      </c>
      <c r="I6" s="15">
        <v>1</v>
      </c>
      <c r="J6" s="16">
        <v>0</v>
      </c>
      <c r="K6" s="33">
        <f>SUM(TrophyList[[#This Row],[League]:[European Super Cup]])</f>
        <v>20</v>
      </c>
      <c r="L6" s="17">
        <v>1</v>
      </c>
    </row>
    <row r="7" spans="1:13" x14ac:dyDescent="0.6">
      <c r="A7" s="8"/>
      <c r="B7" s="14" t="s">
        <v>7</v>
      </c>
      <c r="C7" s="15">
        <v>35</v>
      </c>
      <c r="D7" s="15">
        <v>13</v>
      </c>
      <c r="E7" s="15">
        <v>8</v>
      </c>
      <c r="F7" s="15">
        <v>2</v>
      </c>
      <c r="G7" s="15">
        <v>3</v>
      </c>
      <c r="H7" s="15">
        <v>1</v>
      </c>
      <c r="I7" s="15">
        <v>2</v>
      </c>
      <c r="J7" s="16">
        <v>2</v>
      </c>
      <c r="K7" s="33">
        <f>SUM(TrophyList[[#This Row],[League]:[European Super Cup]])</f>
        <v>66</v>
      </c>
      <c r="L7" s="17">
        <v>8</v>
      </c>
    </row>
    <row r="8" spans="1:13" x14ac:dyDescent="0.6">
      <c r="A8" s="8"/>
      <c r="B8" s="14" t="s">
        <v>8</v>
      </c>
      <c r="C8" s="15">
        <v>18</v>
      </c>
      <c r="D8" s="15">
        <v>15</v>
      </c>
      <c r="E8" s="15">
        <v>15</v>
      </c>
      <c r="F8" s="15">
        <v>6</v>
      </c>
      <c r="G8" s="15">
        <v>3</v>
      </c>
      <c r="H8" s="15">
        <v>0</v>
      </c>
      <c r="I8" s="15">
        <v>0</v>
      </c>
      <c r="J8" s="16">
        <v>3</v>
      </c>
      <c r="K8" s="33">
        <f>SUM(TrophyList[[#This Row],[League]:[European Super Cup]])</f>
        <v>60</v>
      </c>
      <c r="L8" s="17">
        <v>0</v>
      </c>
    </row>
    <row r="9" spans="1:13" x14ac:dyDescent="0.6">
      <c r="A9" s="8"/>
      <c r="B9" s="14" t="s">
        <v>1</v>
      </c>
      <c r="C9" s="15">
        <v>20</v>
      </c>
      <c r="D9" s="15">
        <v>17</v>
      </c>
      <c r="E9" s="15">
        <v>21</v>
      </c>
      <c r="F9" s="15">
        <v>3</v>
      </c>
      <c r="G9" s="15">
        <v>1</v>
      </c>
      <c r="H9" s="15">
        <v>1</v>
      </c>
      <c r="I9" s="15">
        <v>1</v>
      </c>
      <c r="J9" s="16">
        <v>1</v>
      </c>
      <c r="K9" s="33">
        <f>SUM(TrophyList[[#This Row],[League]:[European Super Cup]])</f>
        <v>65</v>
      </c>
      <c r="L9" s="17">
        <v>4</v>
      </c>
    </row>
    <row r="10" spans="1:13" x14ac:dyDescent="0.6">
      <c r="A10" s="8"/>
      <c r="B10" s="18" t="s">
        <v>16</v>
      </c>
      <c r="C10" s="19">
        <v>18</v>
      </c>
      <c r="D10" s="19">
        <v>5</v>
      </c>
      <c r="E10" s="19">
        <v>7</v>
      </c>
      <c r="F10" s="19">
        <v>7</v>
      </c>
      <c r="G10" s="19">
        <v>0</v>
      </c>
      <c r="H10" s="19">
        <v>2</v>
      </c>
      <c r="I10" s="19">
        <v>4</v>
      </c>
      <c r="J10" s="20">
        <v>5</v>
      </c>
      <c r="K10" s="34">
        <f>SUM(TrophyList[[#This Row],[League]:[European Super Cup]])</f>
        <v>48</v>
      </c>
      <c r="L10" s="21">
        <v>8</v>
      </c>
    </row>
    <row r="11" spans="1:13" x14ac:dyDescent="0.6">
      <c r="A11" s="8"/>
      <c r="B11" s="18" t="s">
        <v>23</v>
      </c>
      <c r="C11" s="19">
        <v>28</v>
      </c>
      <c r="D11" s="19">
        <v>16</v>
      </c>
      <c r="E11" s="19">
        <v>23</v>
      </c>
      <c r="F11" s="19">
        <v>2</v>
      </c>
      <c r="G11" s="19">
        <v>2</v>
      </c>
      <c r="H11" s="19">
        <v>1</v>
      </c>
      <c r="I11" s="19">
        <v>2</v>
      </c>
      <c r="J11" s="20">
        <v>1</v>
      </c>
      <c r="K11" s="34">
        <f>SUM(TrophyList[[#This Row],[League]:[European Super Cup]])</f>
        <v>75</v>
      </c>
      <c r="L11" s="21">
        <v>0</v>
      </c>
    </row>
    <row r="12" spans="1:13" x14ac:dyDescent="0.6">
      <c r="B12" s="18" t="s">
        <v>13</v>
      </c>
      <c r="C12" s="19">
        <v>8</v>
      </c>
      <c r="D12" s="19">
        <v>20</v>
      </c>
      <c r="E12" s="19">
        <v>8</v>
      </c>
      <c r="F12" s="19">
        <v>0</v>
      </c>
      <c r="G12" s="19">
        <v>0</v>
      </c>
      <c r="H12" s="19">
        <v>1</v>
      </c>
      <c r="I12" s="19">
        <v>0</v>
      </c>
      <c r="J12" s="20">
        <v>0</v>
      </c>
      <c r="K12" s="34">
        <f>SUM(TrophyList[[#This Row],[League]:[European Super Cup]])</f>
        <v>37</v>
      </c>
      <c r="L12" s="21">
        <v>0</v>
      </c>
    </row>
    <row r="13" spans="1:13" x14ac:dyDescent="0.6">
      <c r="B13" s="18" t="s">
        <v>0</v>
      </c>
      <c r="C13" s="19">
        <v>33</v>
      </c>
      <c r="D13" s="19">
        <v>19</v>
      </c>
      <c r="E13" s="19">
        <v>10</v>
      </c>
      <c r="F13" s="19">
        <v>13</v>
      </c>
      <c r="G13" s="19">
        <v>2</v>
      </c>
      <c r="H13" s="19">
        <v>0</v>
      </c>
      <c r="I13" s="19">
        <v>7</v>
      </c>
      <c r="J13" s="20">
        <v>4</v>
      </c>
      <c r="K13" s="34">
        <f>SUM(TrophyList[[#This Row],[League]:[European Super Cup]])</f>
        <v>88</v>
      </c>
      <c r="L13" s="21">
        <v>11</v>
      </c>
    </row>
    <row r="14" spans="1:13" x14ac:dyDescent="0.6">
      <c r="B14"/>
      <c r="C14"/>
      <c r="D14"/>
    </row>
    <row r="15" spans="1:13" x14ac:dyDescent="0.6">
      <c r="B15"/>
      <c r="C15"/>
      <c r="D15"/>
    </row>
    <row r="16" spans="1:13" x14ac:dyDescent="0.6">
      <c r="A16" s="8" t="s">
        <v>15</v>
      </c>
      <c r="B16"/>
      <c r="D16" s="1"/>
      <c r="F16" s="1"/>
      <c r="H16" s="42" t="s">
        <v>18</v>
      </c>
      <c r="I16" s="42"/>
      <c r="J16" s="2"/>
      <c r="K16" s="2"/>
      <c r="L16" s="2"/>
      <c r="M16" s="2"/>
    </row>
    <row r="17" spans="2:12" ht="27" x14ac:dyDescent="0.6">
      <c r="B17" s="4" t="s">
        <v>9</v>
      </c>
      <c r="C17" s="5" t="s">
        <v>10</v>
      </c>
      <c r="D17" s="6" t="str">
        <f>Dashboard!C3</f>
        <v>Barcelona</v>
      </c>
      <c r="E17" s="5" t="s">
        <v>11</v>
      </c>
      <c r="F17" s="6" t="str">
        <f>Dashboard!F3</f>
        <v>Real Madrid</v>
      </c>
      <c r="G17" s="7" t="s">
        <v>12</v>
      </c>
      <c r="H17" s="13" t="str">
        <f>D17</f>
        <v>Barcelona</v>
      </c>
      <c r="I17" s="13" t="str">
        <f>F17</f>
        <v>Real Madrid</v>
      </c>
    </row>
    <row r="18" spans="2:12" x14ac:dyDescent="0.6">
      <c r="B18" s="22" t="str">
        <f>TrophyList[[#Headers],[League]]</f>
        <v>League</v>
      </c>
      <c r="C18" s="23">
        <f>40-'Input Table'!$D18</f>
        <v>14</v>
      </c>
      <c r="D18" s="23">
        <f>SUMPRODUCT((TrophyList[[#Headers],[League]:[Ballon D''ors]]=$B18)*(TrophyList[Club]=D$17)*(TrophyList[[League]:[Ballon D''ors]]))</f>
        <v>26</v>
      </c>
      <c r="E18" s="35">
        <v>30</v>
      </c>
      <c r="F18" s="23">
        <f>SUMPRODUCT((TrophyList[[#Headers],[League]:[Ballon D''ors]]=$B18)*(TrophyList[Club]=F$17)*(TrophyList[[League]:[Ballon D''ors]]))</f>
        <v>33</v>
      </c>
      <c r="G18" s="29">
        <f>40-'Input Table'!$F18</f>
        <v>7</v>
      </c>
      <c r="H18" s="41">
        <f>(D18&gt;=3)*D18</f>
        <v>26</v>
      </c>
      <c r="I18" s="30">
        <f>(F18&gt;=3)*F18</f>
        <v>33</v>
      </c>
      <c r="J18" s="12"/>
      <c r="K18" s="12"/>
      <c r="L18" s="12"/>
    </row>
    <row r="19" spans="2:12" x14ac:dyDescent="0.6">
      <c r="B19" s="22" t="str">
        <f>TrophyList[[#Headers],[National Cup]]</f>
        <v>National Cup</v>
      </c>
      <c r="C19" s="23">
        <f>40-'Input Table'!$D19</f>
        <v>10</v>
      </c>
      <c r="D19" s="23">
        <f>SUMPRODUCT((TrophyList[[#Headers],[League]:[Ballon D''ors]]=$B19)*(TrophyList[Club]=D$17)*(TrophyList[[League]:[Ballon D''ors]]))</f>
        <v>30</v>
      </c>
      <c r="E19" s="35">
        <v>30</v>
      </c>
      <c r="F19" s="23">
        <f>SUMPRODUCT((TrophyList[[#Headers],[League]:[Ballon D''ors]]=$B19)*(TrophyList[Club]=F$17)*(TrophyList[[League]:[Ballon D''ors]]))</f>
        <v>19</v>
      </c>
      <c r="G19" s="29">
        <f>40-'Input Table'!$F19</f>
        <v>21</v>
      </c>
      <c r="H19" s="30">
        <f t="shared" ref="H19:H27" si="0">(D19&gt;=3)*D19</f>
        <v>30</v>
      </c>
      <c r="I19" s="30">
        <f t="shared" ref="I19:I27" si="1">(F19&gt;=3)*F19</f>
        <v>19</v>
      </c>
      <c r="J19" s="12"/>
      <c r="K19" s="12"/>
      <c r="L19" s="12"/>
    </row>
    <row r="20" spans="2:12" x14ac:dyDescent="0.6">
      <c r="B20" s="22" t="str">
        <f>TrophyList[[#Headers],[National Super Cup]]</f>
        <v>National Super Cup</v>
      </c>
      <c r="C20" s="23">
        <f>40-'Input Table'!$D20</f>
        <v>27</v>
      </c>
      <c r="D20" s="23">
        <f>SUMPRODUCT((TrophyList[[#Headers],[League]:[Ballon D''ors]]=$B20)*(TrophyList[Club]=D$17)*(TrophyList[[League]:[Ballon D''ors]]))</f>
        <v>13</v>
      </c>
      <c r="E20" s="35">
        <v>30</v>
      </c>
      <c r="F20" s="23">
        <f>SUMPRODUCT((TrophyList[[#Headers],[League]:[Ballon D''ors]]=$B20)*(TrophyList[Club]=F$17)*(TrophyList[[League]:[Ballon D''ors]]))</f>
        <v>10</v>
      </c>
      <c r="G20" s="29">
        <f>40-'Input Table'!$F20</f>
        <v>30</v>
      </c>
      <c r="H20" s="30">
        <f t="shared" si="0"/>
        <v>13</v>
      </c>
      <c r="I20" s="30">
        <f t="shared" si="1"/>
        <v>10</v>
      </c>
      <c r="J20" s="12"/>
      <c r="K20" s="12"/>
      <c r="L20" s="12"/>
    </row>
    <row r="21" spans="2:12" x14ac:dyDescent="0.6">
      <c r="B21" s="22" t="str">
        <f>TrophyList[[#Headers],[Champions League]]</f>
        <v>Champions League</v>
      </c>
      <c r="C21" s="23">
        <f>40-'Input Table'!$D21</f>
        <v>35</v>
      </c>
      <c r="D21" s="23">
        <f>SUMPRODUCT((TrophyList[[#Headers],[League]:[Ballon D''ors]]=$B21)*(TrophyList[Club]=D$17)*(TrophyList[[League]:[Ballon D''ors]]))</f>
        <v>5</v>
      </c>
      <c r="E21" s="35">
        <v>30</v>
      </c>
      <c r="F21" s="23">
        <f>SUMPRODUCT((TrophyList[[#Headers],[League]:[Ballon D''ors]]=$B21)*(TrophyList[Club]=F$17)*(TrophyList[[League]:[Ballon D''ors]]))</f>
        <v>13</v>
      </c>
      <c r="G21" s="29">
        <f>40-'Input Table'!$F21</f>
        <v>27</v>
      </c>
      <c r="H21" s="30">
        <f t="shared" si="0"/>
        <v>5</v>
      </c>
      <c r="I21" s="30">
        <f t="shared" si="1"/>
        <v>13</v>
      </c>
      <c r="J21" s="12"/>
      <c r="K21" s="12"/>
      <c r="L21" s="12"/>
    </row>
    <row r="22" spans="2:12" x14ac:dyDescent="0.6">
      <c r="B22" s="22" t="str">
        <f>TrophyList[[#Headers],[Europa League]]</f>
        <v>Europa League</v>
      </c>
      <c r="C22" s="23">
        <f>40-'Input Table'!$D22</f>
        <v>40</v>
      </c>
      <c r="D22" s="23">
        <f>SUMPRODUCT((TrophyList[[#Headers],[League]:[Ballon D''ors]]=$B22)*(TrophyList[Club]=D$17)*(TrophyList[[League]:[Ballon D''ors]]))</f>
        <v>0</v>
      </c>
      <c r="E22" s="35">
        <v>30</v>
      </c>
      <c r="F22" s="23">
        <f>SUMPRODUCT((TrophyList[[#Headers],[League]:[Ballon D''ors]]=$B22)*(TrophyList[Club]=F$17)*(TrophyList[[League]:[Ballon D''ors]]))</f>
        <v>2</v>
      </c>
      <c r="G22" s="29">
        <f>40-'Input Table'!$F22</f>
        <v>38</v>
      </c>
      <c r="H22" s="30">
        <f t="shared" si="0"/>
        <v>0</v>
      </c>
      <c r="I22" s="30">
        <f t="shared" si="1"/>
        <v>0</v>
      </c>
      <c r="J22" s="12"/>
      <c r="K22" s="12"/>
      <c r="L22" s="12"/>
    </row>
    <row r="23" spans="2:12" x14ac:dyDescent="0.6">
      <c r="B23" s="22" t="str">
        <f>TrophyList[[#Headers],[Cup Winners'' Cup]]</f>
        <v>Cup Winners' Cup</v>
      </c>
      <c r="C23" s="23">
        <f>40-'Input Table'!$D23</f>
        <v>36</v>
      </c>
      <c r="D23" s="23">
        <f>SUMPRODUCT((TrophyList[[#Headers],[League]:[Ballon D''ors]]=$B23)*(TrophyList[Club]=D$17)*(TrophyList[[League]:[Ballon D''ors]]))</f>
        <v>4</v>
      </c>
      <c r="E23" s="35">
        <v>30</v>
      </c>
      <c r="F23" s="23">
        <f>SUMPRODUCT((TrophyList[[#Headers],[League]:[Ballon D''ors]]=$B23)*(TrophyList[Club]=F$17)*(TrophyList[[League]:[Ballon D''ors]]))</f>
        <v>0</v>
      </c>
      <c r="G23" s="29">
        <f>40-'Input Table'!$F23</f>
        <v>40</v>
      </c>
      <c r="H23" s="30">
        <f t="shared" si="0"/>
        <v>4</v>
      </c>
      <c r="I23" s="30">
        <f t="shared" si="1"/>
        <v>0</v>
      </c>
      <c r="J23" s="12"/>
      <c r="K23" s="12"/>
      <c r="L23" s="12"/>
    </row>
    <row r="24" spans="2:12" x14ac:dyDescent="0.6">
      <c r="B24" s="22" t="str">
        <f>TrophyList[[#Headers],[FIFA World Cup]]</f>
        <v>FIFA World Cup</v>
      </c>
      <c r="C24" s="23">
        <f>40-'Input Table'!$D24</f>
        <v>37</v>
      </c>
      <c r="D24" s="23">
        <f>SUMPRODUCT((TrophyList[[#Headers],[League]:[Ballon D''ors]]=$B24)*(TrophyList[Club]=D$17)*(TrophyList[[League]:[Ballon D''ors]]))</f>
        <v>3</v>
      </c>
      <c r="E24" s="35">
        <v>30</v>
      </c>
      <c r="F24" s="23">
        <f>SUMPRODUCT((TrophyList[[#Headers],[League]:[Ballon D''ors]]=$B24)*(TrophyList[Club]=F$17)*(TrophyList[[League]:[Ballon D''ors]]))</f>
        <v>7</v>
      </c>
      <c r="G24" s="29">
        <f>40-'Input Table'!$F24</f>
        <v>33</v>
      </c>
      <c r="H24" s="30">
        <f t="shared" si="0"/>
        <v>3</v>
      </c>
      <c r="I24" s="30">
        <f t="shared" si="1"/>
        <v>7</v>
      </c>
      <c r="J24" s="12"/>
      <c r="K24" s="12"/>
      <c r="L24" s="12"/>
    </row>
    <row r="25" spans="2:12" x14ac:dyDescent="0.6">
      <c r="B25" s="22" t="str">
        <f>TrophyList[[#Headers],[European Super Cup]]</f>
        <v>European Super Cup</v>
      </c>
      <c r="C25" s="23">
        <f>40-'Input Table'!$D25</f>
        <v>35</v>
      </c>
      <c r="D25" s="23">
        <f>SUMPRODUCT((TrophyList[[#Headers],[League]:[Ballon D''ors]]=$B25)*(TrophyList[Club]=D$17)*(TrophyList[[League]:[Ballon D''ors]]))</f>
        <v>5</v>
      </c>
      <c r="E25" s="35">
        <v>30</v>
      </c>
      <c r="F25" s="23">
        <f>SUMPRODUCT((TrophyList[[#Headers],[League]:[Ballon D''ors]]=$B25)*(TrophyList[Club]=F$17)*(TrophyList[[League]:[Ballon D''ors]]))</f>
        <v>4</v>
      </c>
      <c r="G25" s="29">
        <f>40-'Input Table'!$F25</f>
        <v>36</v>
      </c>
      <c r="H25" s="30">
        <f t="shared" si="0"/>
        <v>5</v>
      </c>
      <c r="I25" s="30">
        <f t="shared" si="1"/>
        <v>4</v>
      </c>
      <c r="J25" s="12"/>
      <c r="K25" s="12"/>
      <c r="L25" s="12"/>
    </row>
    <row r="26" spans="2:12" x14ac:dyDescent="0.6">
      <c r="B26" s="24" t="str">
        <f>TrophyList[[#Headers],[Grand Total Cups]]</f>
        <v>Grand Total Cups</v>
      </c>
      <c r="C26" s="25">
        <f>100-'Input Table'!$D26</f>
        <v>14</v>
      </c>
      <c r="D26" s="26">
        <f>SUM(D18:D25)</f>
        <v>86</v>
      </c>
      <c r="E26" s="36">
        <v>74</v>
      </c>
      <c r="F26" s="26">
        <f>SUM(F18:F25)</f>
        <v>88</v>
      </c>
      <c r="G26" s="31">
        <f>100-'Input Table'!$F26</f>
        <v>12</v>
      </c>
      <c r="H26" s="26">
        <f>D26</f>
        <v>86</v>
      </c>
      <c r="I26" s="26">
        <f>F26</f>
        <v>88</v>
      </c>
      <c r="J26" s="12"/>
      <c r="K26" s="12"/>
      <c r="L26" s="12"/>
    </row>
    <row r="27" spans="2:12" x14ac:dyDescent="0.6">
      <c r="B27" s="27" t="str">
        <f>TrophyList[[#Headers],[Ballon D''ors]]</f>
        <v>Ballon D'ors</v>
      </c>
      <c r="C27" s="28">
        <f>40-'Input Table'!$D27</f>
        <v>29</v>
      </c>
      <c r="D27" s="28">
        <f>SUMPRODUCT((TrophyList[[#Headers],[League]:[Ballon D''ors]]=$B27)*(TrophyList[Club]=D$17)*(TrophyList[[League]:[Ballon D''ors]]))</f>
        <v>11</v>
      </c>
      <c r="E27" s="37">
        <v>30</v>
      </c>
      <c r="F27" s="28">
        <f>SUMPRODUCT((TrophyList[[#Headers],[League]:[Ballon D''ors]]=$B27)*(TrophyList[Club]=F$17)*(TrophyList[[League]:[Ballon D''ors]]))</f>
        <v>11</v>
      </c>
      <c r="G27" s="32">
        <f>40-'Input Table'!$F27</f>
        <v>29</v>
      </c>
      <c r="H27" s="30">
        <f t="shared" si="0"/>
        <v>11</v>
      </c>
      <c r="I27" s="30">
        <f t="shared" si="1"/>
        <v>11</v>
      </c>
      <c r="J27" s="12"/>
      <c r="K27" s="12"/>
      <c r="L27" s="12"/>
    </row>
    <row r="31" spans="2:12" x14ac:dyDescent="0.6">
      <c r="C31" s="3"/>
      <c r="D31" s="3"/>
      <c r="E31" s="3"/>
      <c r="F31" s="3"/>
      <c r="G31" s="3"/>
      <c r="H31" s="3"/>
      <c r="I31" s="3"/>
    </row>
    <row r="32" spans="2:12" x14ac:dyDescent="0.6">
      <c r="C32" s="3"/>
      <c r="D32" s="3"/>
      <c r="E32" s="3"/>
      <c r="F32" s="3"/>
      <c r="G32" s="3"/>
      <c r="H32" s="3"/>
      <c r="I32" s="3"/>
    </row>
    <row r="33" spans="3:9" x14ac:dyDescent="0.6">
      <c r="C33" s="3"/>
      <c r="D33" s="3"/>
      <c r="E33" s="3"/>
      <c r="F33" s="3"/>
      <c r="G33" s="3"/>
      <c r="H33" s="3"/>
      <c r="I33" s="3"/>
    </row>
    <row r="34" spans="3:9" x14ac:dyDescent="0.6">
      <c r="C34" s="3"/>
      <c r="D34" s="3"/>
      <c r="E34" s="3"/>
      <c r="F34" s="3"/>
      <c r="G34" s="3"/>
      <c r="H34" s="3"/>
      <c r="I34" s="3"/>
    </row>
    <row r="35" spans="3:9" x14ac:dyDescent="0.6">
      <c r="C35" s="3"/>
      <c r="D35" s="3"/>
      <c r="E35" s="3"/>
      <c r="F35" s="3"/>
      <c r="G35" s="3"/>
      <c r="H35" s="3"/>
      <c r="I35" s="3"/>
    </row>
    <row r="36" spans="3:9" x14ac:dyDescent="0.6">
      <c r="C36" s="3"/>
      <c r="D36" s="3"/>
      <c r="E36" s="3"/>
      <c r="F36" s="3"/>
      <c r="G36" s="3"/>
      <c r="H36" s="3"/>
      <c r="I36" s="3"/>
    </row>
    <row r="37" spans="3:9" x14ac:dyDescent="0.6">
      <c r="C37" s="3"/>
      <c r="D37" s="3"/>
      <c r="E37" s="3"/>
      <c r="F37" s="3"/>
      <c r="G37" s="3"/>
      <c r="H37" s="3"/>
      <c r="I37" s="3"/>
    </row>
    <row r="38" spans="3:9" x14ac:dyDescent="0.6">
      <c r="C38" s="3"/>
      <c r="D38" s="3"/>
      <c r="E38" s="3"/>
      <c r="F38" s="3"/>
      <c r="G38" s="3"/>
      <c r="H38" s="3"/>
      <c r="I38" s="3"/>
    </row>
  </sheetData>
  <mergeCells count="1">
    <mergeCell ref="H16:I16"/>
  </mergeCells>
  <pageMargins left="0.7" right="0.7" top="0.75" bottom="0.75" header="0.3" footer="0.3"/>
  <pageSetup paperSize="9" orientation="portrait" verticalDpi="0" r:id="rId1"/>
  <ignoredErrors>
    <ignoredError sqref="D26 F26:G26 H26:I26" formula="1"/>
  </ignoredErrors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F V T w T v Y + 9 8 K o A A A A + Q A A A B I A H A B D b 2 5 m a W c v U G F j a 2 F n Z S 5 4 b W w g o h g A K K A U A A A A A A A A A A A A A A A A A A A A A A A A A A A A h Y 9 N D o I w G E S v Q r q n P x C N k o + y c C u J 0 W j c N q V C I x Q D r e V u L j y S V 5 B E U X c u Z / I m e f O 4 3 S E b m j q 4 q q 7 X r U k R w x Q F y s i 2 0 K Z M k b O n c I E y D h s h z 6 J U w Q i b P h l 6 n a L K 2 k t C i P c e + x i 3 X U k i S h k 5 5 u u d r F Q j Q m 1 6 K 4 x U 6 L M q / q 8 Q h 8 N L h k d 4 z v C M L S P M Y s q A T D 3 k 2 n y Z a F T G F M h P C S t X W 9 c p 3 r l w u w c y R S D v G / w J U E s D B B Q A A g A I A B V U 8 E 4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V V P B O K I p H u A 4 A A A A R A A A A E w A c A E Z v c m 1 1 b G F z L 1 N l Y 3 R p b 2 4 x L m 0 g o h g A K K A U A A A A A A A A A A A A A A A A A A A A A A A A A A A A K 0 5 N L s n M z 1 M I h t C G 1 g B Q S w E C L Q A U A A I A C A A V V P B O 9 j 7 3 w q g A A A D 5 A A A A E g A A A A A A A A A A A A A A A A A A A A A A Q 2 9 u Z m l n L 1 B h Y 2 t h Z 2 U u e G 1 s U E s B A i 0 A F A A C A A g A F V T w T g / K 6 a u k A A A A 6 Q A A A B M A A A A A A A A A A A A A A A A A 9 A A A A F t D b 2 5 0 Z W 5 0 X 1 R 5 c G V z X S 5 4 b W x Q S w E C L Q A U A A I A C A A V V P B O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o X G o I i 8 K d U 2 C J 4 k o E w L C S Q A A A A A C A A A A A A A D Z g A A w A A A A B A A A A B e E q 5 D r n X Q k B Q W Q C N g A / A F A A A A A A S A A A C g A A A A E A A A A G v p L j M N k E C K F Q F W P p X 3 v D 1 Q A A A A a l W n h m n Y l T V 7 D 4 8 s X R w b G Q i E P A h y 7 B 1 t o l W 2 w M s E b H n H 2 S s F D a 0 u T I C t z N F 4 O X u X E O J 4 V c Y u p n 2 u / o X 1 U + z W p l m b H k u m j T b a W e P o L r D L R p I U A A A A V z s J 3 n S h R m B / G J Z b / U 1 s 4 H I E 8 C Q = < / D a t a M a s h u p > 
</file>

<file path=customXml/itemProps1.xml><?xml version="1.0" encoding="utf-8"?>
<ds:datastoreItem xmlns:ds="http://schemas.openxmlformats.org/officeDocument/2006/customXml" ds:itemID="{FCF943CE-6346-4813-AABC-E56DA10A53D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Dashboard</vt:lpstr>
      <vt:lpstr>Input Table</vt:lpstr>
      <vt:lpstr>ClubsList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KHALILOV Elchin</dc:creator>
  <cp:lastModifiedBy>HP</cp:lastModifiedBy>
  <dcterms:created xsi:type="dcterms:W3CDTF">2019-07-16T06:04:12Z</dcterms:created>
  <dcterms:modified xsi:type="dcterms:W3CDTF">2019-07-16T16:25:16Z</dcterms:modified>
</cp:coreProperties>
</file>